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4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'1кв'!$A$1:$E$49</definedName>
    <definedName name="_xlnm.Print_Area" localSheetId="1">'2кв'!$A$1:$E$48</definedName>
    <definedName name="_xlnm.Print_Area" localSheetId="2">'3кв'!$A$1:$E$47</definedName>
    <definedName name="_xlnm.Print_Area" localSheetId="3">'4кв'!$A$1:$E$47</definedName>
    <definedName name="_xlnm.Print_Area" localSheetId="4">отчет!$A$1:$C$39</definedName>
  </definedNames>
  <calcPr calcId="152511"/>
</workbook>
</file>

<file path=xl/calcChain.xml><?xml version="1.0" encoding="utf-8"?>
<calcChain xmlns="http://schemas.openxmlformats.org/spreadsheetml/2006/main">
  <c r="C19" i="30" l="1"/>
  <c r="C18" i="30"/>
  <c r="C15" i="30" s="1"/>
  <c r="C21" i="30" s="1"/>
  <c r="C17" i="30"/>
  <c r="C12" i="30"/>
  <c r="C13" i="30"/>
  <c r="C11" i="30"/>
  <c r="C8" i="30"/>
  <c r="C6" i="30"/>
  <c r="B43" i="29"/>
  <c r="C27" i="30"/>
  <c r="C9" i="30"/>
  <c r="B45" i="29"/>
  <c r="E23" i="29"/>
  <c r="E22" i="29"/>
  <c r="E26" i="29" s="1"/>
  <c r="B46" i="29" s="1"/>
  <c r="C22" i="30" l="1"/>
  <c r="B47" i="29"/>
  <c r="B43" i="28"/>
  <c r="B45" i="28"/>
  <c r="E23" i="28"/>
  <c r="E22" i="28"/>
  <c r="E26" i="28" s="1"/>
  <c r="B46" i="28" s="1"/>
  <c r="B47" i="28" l="1"/>
  <c r="B44" i="27"/>
  <c r="B46" i="27"/>
  <c r="E23" i="27"/>
  <c r="E22" i="27"/>
  <c r="E27" i="27" l="1"/>
  <c r="B47" i="27" s="1"/>
  <c r="B48" i="27"/>
  <c r="B47" i="26"/>
  <c r="E23" i="26"/>
  <c r="E22" i="26"/>
  <c r="E28" i="26" s="1"/>
  <c r="B48" i="26" s="1"/>
  <c r="B49" i="26" l="1"/>
</calcChain>
</file>

<file path=xl/sharedStrings.xml><?xml version="1.0" encoding="utf-8"?>
<sst xmlns="http://schemas.openxmlformats.org/spreadsheetml/2006/main" count="255" uniqueCount="94">
  <si>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</si>
  <si>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</si>
  <si>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</si>
  <si>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</si>
  <si>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</si>
  <si>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</si>
  <si>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</si>
  <si>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</si>
  <si>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</si>
  <si>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</si>
  <si>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</si>
  <si>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</si>
  <si>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</si>
  <si>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</si>
  <si>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</si>
  <si>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</si>
  <si>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</si>
  <si>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</si>
  <si>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</si>
  <si>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</si>
  <si>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</si>
  <si>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</si>
  <si>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</si>
  <si>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</si>
  <si>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</si>
  <si>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Пятилетки, д. 75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</si>
  <si>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Волоховой Антонины Даниловны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</si>
  <si>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№23 от 08.04.2013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</si>
  <si>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№23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</si>
  <si>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Пятилетки</t>
    </r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</si>
  <si>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</si>
  <si>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Волоховой А.Д.</t>
  </si>
  <si>
    <t>Стоимость материалов</t>
  </si>
  <si>
    <t>руб.</t>
  </si>
  <si>
    <t>Информация для собственников:</t>
  </si>
  <si>
    <t>Общая площадь квартир -278,8 м2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</si>
  <si>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</si>
  <si>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</si>
  <si>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</si>
  <si>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</si>
  <si>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</si>
  <si>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</si>
  <si>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</si>
  <si>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t>Предъявлено населению 23143,2руб.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</si>
  <si>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</si>
  <si>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Исполнитель - ООО ЖКХ "Локомотив", в лице директора  Бовкун А.А.</t>
  </si>
  <si>
    <t>за 1 квартал 2024 года</t>
  </si>
  <si>
    <t>31.03.2024 г.</t>
  </si>
  <si>
    <t>1 квартал</t>
  </si>
  <si>
    <t>Испытания электрических сетей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</si>
  <si>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</si>
  <si>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</si>
  <si>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двадцать две тысячи девятьсот девяносто четыре рубля 45 копеек.</t>
  </si>
  <si>
    <t>за 2 квартал 2024 года</t>
  </si>
  <si>
    <t>30.06.2024 г.</t>
  </si>
  <si>
    <t xml:space="preserve">Замена слуховых окон (смета) </t>
  </si>
  <si>
    <t>2 квартал</t>
  </si>
  <si>
    <t>июнь</t>
  </si>
  <si>
    <t xml:space="preserve">           2. Всего за период с "01" 04 2024 г. по "30" 06 2024 г. выполнено работ (оказано услуг) на общую сумму тридцать шесть тысяч восемьдесят три рубля 61 копейка.</t>
  </si>
  <si>
    <t>за 3 квартал 2024 года</t>
  </si>
  <si>
    <t>30.09.2024 г.</t>
  </si>
  <si>
    <t>3 квартал</t>
  </si>
  <si>
    <t xml:space="preserve">           2. Всего за период с "01" 07 2024 г. по "30" 09 2024 г. выполнено работ (оказано услуг) на общую сумму десять тысяч сорок пять рублей 16 копеек.</t>
  </si>
  <si>
    <t>Оплачено, руб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</si>
  <si>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</si>
  <si>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</si>
  <si>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</si>
  <si>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</si>
  <si>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</si>
  <si>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</si>
  <si>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</si>
  <si>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</si>
  <si>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</si>
  <si>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</si>
  <si>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</si>
  <si>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</si>
  <si>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</si>
  <si>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</si>
  <si>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</si>
  <si>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</si>
  <si>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</si>
  <si>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</si>
  <si>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</si>
  <si>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</si>
  <si>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</si>
  <si>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</si>
  <si>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</si>
  <si>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Пятилетки, д. 75</t>
  </si>
  <si>
    <t>4 квартал</t>
  </si>
  <si>
    <t xml:space="preserve">           2. Всего за период с "01" 10 2024 г. по "31" 12 2024 г. выполнено работ (оказано услуг) на общую сумму десять тысяч шестьдесят девять рублей 00 копеек.</t>
  </si>
  <si>
    <t>Начислено всего 92572,8</t>
  </si>
  <si>
    <t>Непредвиденные работы 0 ч/ч</t>
  </si>
  <si>
    <t xml:space="preserve">   * Испытания электрических сетей</t>
  </si>
  <si>
    <t xml:space="preserve">   * Замена слуховых окон (смета)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</si>
</sst>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43" fontId="16" fillId="0" borderId="0" xfId="0" applyNumberFormat="1" applyFon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2" zoomScaleSheetLayoutView="100" workbookViewId="0">
      <selection activeCell="A26" sqref="A26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4.28515625" style="2" customWidth="1"/>
    <col min="9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7.5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46</v>
      </c>
      <c r="B3" s="59"/>
      <c r="C3" s="59"/>
      <c r="D3" s="59"/>
      <c r="E3" s="59"/>
    </row>
    <row r="4" spans="1:5" s="1" customFormat="1" ht="15.75" x14ac:dyDescent="0.25">
      <c r="A4" s="22" t="s">
        <v>13</v>
      </c>
      <c r="B4" s="4"/>
      <c r="C4" s="4"/>
      <c r="D4" s="30"/>
      <c r="E4" s="29" t="s">
        <v>47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60" t="s">
        <v>25</v>
      </c>
      <c r="B7" s="60"/>
      <c r="C7" s="60"/>
      <c r="D7" s="60"/>
      <c r="E7" s="60"/>
    </row>
    <row r="8" spans="1:5" x14ac:dyDescent="0.25">
      <c r="A8" s="52" t="s">
        <v>1</v>
      </c>
      <c r="B8" s="52"/>
      <c r="C8" s="52"/>
      <c r="D8" s="52"/>
      <c r="E8" s="52"/>
    </row>
    <row r="9" spans="1:5" ht="13.5" customHeight="1" x14ac:dyDescent="0.25">
      <c r="A9" s="49" t="s">
        <v>26</v>
      </c>
      <c r="B9" s="49"/>
      <c r="C9" s="49"/>
      <c r="D9" s="49"/>
      <c r="E9" s="49"/>
    </row>
    <row r="10" spans="1:5" ht="30" customHeight="1" x14ac:dyDescent="0.25">
      <c r="A10" s="53" t="s">
        <v>14</v>
      </c>
      <c r="B10" s="54"/>
      <c r="C10" s="54"/>
      <c r="D10" s="54"/>
      <c r="E10" s="54"/>
    </row>
    <row r="11" spans="1:5" ht="27.6" customHeight="1" x14ac:dyDescent="0.25">
      <c r="A11" s="49" t="s">
        <v>27</v>
      </c>
      <c r="B11" s="49"/>
      <c r="C11" s="49"/>
      <c r="D11" s="49"/>
      <c r="E11" s="49"/>
    </row>
    <row r="12" spans="1:5" ht="15" customHeight="1" x14ac:dyDescent="0.25">
      <c r="A12" s="52" t="s">
        <v>15</v>
      </c>
      <c r="B12" s="55"/>
      <c r="C12" s="55"/>
      <c r="D12" s="55"/>
      <c r="E12" s="55"/>
    </row>
    <row r="13" spans="1:5" ht="13.5" customHeight="1" x14ac:dyDescent="0.25">
      <c r="A13" s="49" t="s">
        <v>22</v>
      </c>
      <c r="B13" s="49"/>
      <c r="C13" s="49"/>
      <c r="D13" s="49"/>
      <c r="E13" s="49"/>
    </row>
    <row r="14" spans="1:5" ht="18" customHeight="1" x14ac:dyDescent="0.25">
      <c r="A14" s="52" t="s">
        <v>2</v>
      </c>
      <c r="B14" s="55"/>
      <c r="C14" s="55"/>
      <c r="D14" s="55"/>
      <c r="E14" s="55"/>
    </row>
    <row r="15" spans="1:5" ht="15.75" customHeight="1" x14ac:dyDescent="0.25">
      <c r="A15" s="49" t="s">
        <v>44</v>
      </c>
      <c r="B15" s="49"/>
      <c r="C15" s="49"/>
      <c r="D15" s="49"/>
      <c r="E15" s="49"/>
    </row>
    <row r="16" spans="1:5" x14ac:dyDescent="0.25">
      <c r="A16" s="52" t="s">
        <v>16</v>
      </c>
      <c r="B16" s="55"/>
      <c r="C16" s="55"/>
      <c r="D16" s="55"/>
      <c r="E16" s="55"/>
    </row>
    <row r="17" spans="1:8" ht="27" customHeight="1" x14ac:dyDescent="0.25">
      <c r="A17" s="49" t="s">
        <v>17</v>
      </c>
      <c r="B17" s="49"/>
      <c r="C17" s="49"/>
      <c r="D17" s="49"/>
      <c r="E17" s="49"/>
    </row>
    <row r="18" spans="1:8" ht="60" customHeight="1" x14ac:dyDescent="0.25">
      <c r="A18" s="49" t="s">
        <v>28</v>
      </c>
      <c r="B18" s="49"/>
      <c r="C18" s="49"/>
      <c r="D18" s="49"/>
      <c r="E18" s="49"/>
    </row>
    <row r="19" spans="1:8" ht="39" customHeight="1" x14ac:dyDescent="0.25">
      <c r="A19" s="47" t="s">
        <v>29</v>
      </c>
      <c r="B19" s="47"/>
      <c r="C19" s="47"/>
      <c r="D19" s="47"/>
      <c r="E19" s="47"/>
    </row>
    <row r="20" spans="1:8" x14ac:dyDescent="0.25">
      <c r="A20" s="47"/>
      <c r="B20" s="47"/>
      <c r="C20" s="47"/>
      <c r="D20" s="47"/>
      <c r="E20" s="47"/>
      <c r="F20" s="2">
        <v>278.8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8" t="s">
        <v>41</v>
      </c>
      <c r="C22" s="3" t="s">
        <v>4</v>
      </c>
      <c r="D22" s="3">
        <v>6.97</v>
      </c>
      <c r="E22" s="7">
        <f>D22*F20*G20</f>
        <v>5829.7080000000005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4.21</v>
      </c>
      <c r="E23" s="7">
        <f>D23*F20*3</f>
        <v>3521.2440000000001</v>
      </c>
    </row>
    <row r="24" spans="1:8" x14ac:dyDescent="0.25">
      <c r="A24" s="6" t="s">
        <v>32</v>
      </c>
      <c r="B24" s="8" t="s">
        <v>48</v>
      </c>
      <c r="C24" s="3" t="s">
        <v>33</v>
      </c>
      <c r="D24" s="3"/>
      <c r="E24" s="7">
        <v>0</v>
      </c>
    </row>
    <row r="25" spans="1:8" s="38" customFormat="1" ht="60" x14ac:dyDescent="0.25">
      <c r="A25" s="34" t="s">
        <v>50</v>
      </c>
      <c r="B25" s="35" t="s">
        <v>51</v>
      </c>
      <c r="C25" s="36" t="s">
        <v>33</v>
      </c>
      <c r="D25" s="36"/>
      <c r="E25" s="37">
        <v>143.5</v>
      </c>
    </row>
    <row r="26" spans="1:8" x14ac:dyDescent="0.25">
      <c r="A26" s="6" t="s">
        <v>49</v>
      </c>
      <c r="B26" s="25" t="s">
        <v>48</v>
      </c>
      <c r="C26" s="3" t="s">
        <v>33</v>
      </c>
      <c r="D26" s="3"/>
      <c r="E26" s="7">
        <v>13500</v>
      </c>
    </row>
    <row r="27" spans="1:8" x14ac:dyDescent="0.25">
      <c r="A27" s="23"/>
      <c r="B27" s="24"/>
      <c r="C27" s="3"/>
      <c r="D27" s="3"/>
      <c r="E27" s="7"/>
    </row>
    <row r="28" spans="1:8" s="13" customFormat="1" ht="14.25" x14ac:dyDescent="0.2">
      <c r="A28" s="9" t="s">
        <v>24</v>
      </c>
      <c r="B28" s="10"/>
      <c r="C28" s="11"/>
      <c r="D28" s="11"/>
      <c r="E28" s="12">
        <f>SUM(E22:E27)</f>
        <v>22994.452000000001</v>
      </c>
    </row>
    <row r="30" spans="1:8" ht="41.25" customHeight="1" x14ac:dyDescent="0.25">
      <c r="A30" s="48" t="s">
        <v>52</v>
      </c>
      <c r="B30" s="48"/>
      <c r="C30" s="48"/>
      <c r="D30" s="48"/>
      <c r="E30" s="48"/>
    </row>
    <row r="31" spans="1:8" ht="33.75" customHeight="1" x14ac:dyDescent="0.25">
      <c r="A31" s="49" t="s">
        <v>21</v>
      </c>
      <c r="B31" s="49"/>
      <c r="C31" s="49"/>
      <c r="D31" s="49"/>
      <c r="E31" s="49"/>
    </row>
    <row r="32" spans="1:8" ht="18" customHeight="1" x14ac:dyDescent="0.25">
      <c r="A32" s="49" t="s">
        <v>20</v>
      </c>
      <c r="B32" s="49"/>
      <c r="C32" s="49"/>
      <c r="D32" s="49"/>
      <c r="E32" s="49"/>
      <c r="F32" s="13"/>
      <c r="G32" s="13"/>
      <c r="H32" s="14"/>
    </row>
    <row r="33" spans="1:5" ht="32.25" customHeight="1" x14ac:dyDescent="0.25">
      <c r="A33" s="49" t="s">
        <v>30</v>
      </c>
      <c r="B33" s="49"/>
      <c r="C33" s="49"/>
      <c r="D33" s="49"/>
      <c r="E33" s="49"/>
    </row>
    <row r="34" spans="1:5" ht="11.25" customHeight="1" x14ac:dyDescent="0.25">
      <c r="A34" s="49" t="s">
        <v>18</v>
      </c>
      <c r="B34" s="49"/>
      <c r="C34" s="49"/>
      <c r="D34" s="49"/>
      <c r="E34" s="49"/>
    </row>
    <row r="35" spans="1:5" x14ac:dyDescent="0.25">
      <c r="A35" s="50" t="s">
        <v>5</v>
      </c>
      <c r="B35" s="50"/>
      <c r="C35" s="50"/>
      <c r="D35" s="50"/>
      <c r="E35" s="50"/>
    </row>
    <row r="36" spans="1:5" x14ac:dyDescent="0.25">
      <c r="A36" s="49" t="s">
        <v>18</v>
      </c>
      <c r="B36" s="49"/>
      <c r="C36" s="49"/>
      <c r="D36" s="49"/>
      <c r="E36" s="49"/>
    </row>
    <row r="37" spans="1:5" x14ac:dyDescent="0.25">
      <c r="A37" s="51" t="s">
        <v>45</v>
      </c>
      <c r="B37" s="51"/>
      <c r="C37" s="51"/>
      <c r="D37" s="51"/>
      <c r="E37" s="51"/>
    </row>
    <row r="38" spans="1:5" x14ac:dyDescent="0.25">
      <c r="B38" s="46" t="s">
        <v>19</v>
      </c>
      <c r="C38" s="46"/>
      <c r="D38" s="46"/>
      <c r="E38" s="5" t="s">
        <v>6</v>
      </c>
    </row>
    <row r="39" spans="1:5" x14ac:dyDescent="0.25">
      <c r="A39" s="27"/>
      <c r="B39" s="27"/>
      <c r="C39" s="27"/>
      <c r="D39" s="27"/>
      <c r="E39" s="27"/>
    </row>
    <row r="40" spans="1:5" x14ac:dyDescent="0.25">
      <c r="A40" s="51" t="s">
        <v>31</v>
      </c>
      <c r="B40" s="51"/>
      <c r="C40" s="51"/>
      <c r="D40" s="51"/>
      <c r="E40" s="51"/>
    </row>
    <row r="41" spans="1:5" x14ac:dyDescent="0.25">
      <c r="B41" s="46" t="s">
        <v>19</v>
      </c>
      <c r="C41" s="46"/>
      <c r="D41" s="46"/>
      <c r="E41" s="5" t="s">
        <v>6</v>
      </c>
    </row>
    <row r="43" spans="1:5" x14ac:dyDescent="0.25">
      <c r="A43" s="18" t="s">
        <v>35</v>
      </c>
    </row>
    <row r="44" spans="1:5" x14ac:dyDescent="0.25">
      <c r="A44" s="13" t="s">
        <v>34</v>
      </c>
    </row>
    <row r="45" spans="1:5" x14ac:dyDescent="0.25">
      <c r="A45" s="2" t="s">
        <v>40</v>
      </c>
      <c r="B45" s="15">
        <v>34685.47</v>
      </c>
    </row>
    <row r="46" spans="1:5" x14ac:dyDescent="0.25">
      <c r="A46" s="19" t="s">
        <v>43</v>
      </c>
      <c r="B46" s="16"/>
    </row>
    <row r="47" spans="1:5" x14ac:dyDescent="0.25">
      <c r="A47" s="2" t="s">
        <v>36</v>
      </c>
      <c r="B47" s="16">
        <f>23143.2</f>
        <v>23143.200000000001</v>
      </c>
    </row>
    <row r="48" spans="1:5" ht="30" x14ac:dyDescent="0.25">
      <c r="A48" s="26" t="s">
        <v>37</v>
      </c>
      <c r="B48" s="16">
        <f>E28</f>
        <v>22994.452000000001</v>
      </c>
    </row>
    <row r="49" spans="1:2" x14ac:dyDescent="0.25">
      <c r="A49" s="17" t="s">
        <v>39</v>
      </c>
      <c r="B49" s="20">
        <f>B45+B47-B48</f>
        <v>34834.217999999993</v>
      </c>
    </row>
    <row r="51" spans="1:2" x14ac:dyDescent="0.25">
      <c r="B51" s="2">
        <v>34685.47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9" zoomScaleSheetLayoutView="100" workbookViewId="0">
      <selection activeCell="A25" sqref="A25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4.28515625" style="2" customWidth="1"/>
    <col min="9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7.5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53</v>
      </c>
      <c r="B3" s="59"/>
      <c r="C3" s="59"/>
      <c r="D3" s="59"/>
      <c r="E3" s="59"/>
    </row>
    <row r="4" spans="1:5" s="1" customFormat="1" ht="15.75" x14ac:dyDescent="0.25">
      <c r="A4" s="22" t="s">
        <v>13</v>
      </c>
      <c r="B4" s="4"/>
      <c r="C4" s="4"/>
      <c r="D4" s="30"/>
      <c r="E4" s="29" t="s">
        <v>54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60" t="s">
        <v>25</v>
      </c>
      <c r="B7" s="60"/>
      <c r="C7" s="60"/>
      <c r="D7" s="60"/>
      <c r="E7" s="60"/>
    </row>
    <row r="8" spans="1:5" x14ac:dyDescent="0.25">
      <c r="A8" s="52" t="s">
        <v>1</v>
      </c>
      <c r="B8" s="52"/>
      <c r="C8" s="52"/>
      <c r="D8" s="52"/>
      <c r="E8" s="52"/>
    </row>
    <row r="9" spans="1:5" ht="13.5" customHeight="1" x14ac:dyDescent="0.25">
      <c r="A9" s="49" t="s">
        <v>26</v>
      </c>
      <c r="B9" s="49"/>
      <c r="C9" s="49"/>
      <c r="D9" s="49"/>
      <c r="E9" s="49"/>
    </row>
    <row r="10" spans="1:5" ht="30" customHeight="1" x14ac:dyDescent="0.25">
      <c r="A10" s="53" t="s">
        <v>14</v>
      </c>
      <c r="B10" s="54"/>
      <c r="C10" s="54"/>
      <c r="D10" s="54"/>
      <c r="E10" s="54"/>
    </row>
    <row r="11" spans="1:5" ht="27.6" customHeight="1" x14ac:dyDescent="0.25">
      <c r="A11" s="49" t="s">
        <v>27</v>
      </c>
      <c r="B11" s="49"/>
      <c r="C11" s="49"/>
      <c r="D11" s="49"/>
      <c r="E11" s="49"/>
    </row>
    <row r="12" spans="1:5" ht="15" customHeight="1" x14ac:dyDescent="0.25">
      <c r="A12" s="52" t="s">
        <v>15</v>
      </c>
      <c r="B12" s="55"/>
      <c r="C12" s="55"/>
      <c r="D12" s="55"/>
      <c r="E12" s="55"/>
    </row>
    <row r="13" spans="1:5" ht="13.5" customHeight="1" x14ac:dyDescent="0.25">
      <c r="A13" s="49" t="s">
        <v>22</v>
      </c>
      <c r="B13" s="49"/>
      <c r="C13" s="49"/>
      <c r="D13" s="49"/>
      <c r="E13" s="49"/>
    </row>
    <row r="14" spans="1:5" ht="18" customHeight="1" x14ac:dyDescent="0.25">
      <c r="A14" s="52" t="s">
        <v>2</v>
      </c>
      <c r="B14" s="55"/>
      <c r="C14" s="55"/>
      <c r="D14" s="55"/>
      <c r="E14" s="55"/>
    </row>
    <row r="15" spans="1:5" ht="15.75" customHeight="1" x14ac:dyDescent="0.25">
      <c r="A15" s="49" t="s">
        <v>44</v>
      </c>
      <c r="B15" s="49"/>
      <c r="C15" s="49"/>
      <c r="D15" s="49"/>
      <c r="E15" s="49"/>
    </row>
    <row r="16" spans="1:5" x14ac:dyDescent="0.25">
      <c r="A16" s="52" t="s">
        <v>16</v>
      </c>
      <c r="B16" s="55"/>
      <c r="C16" s="55"/>
      <c r="D16" s="55"/>
      <c r="E16" s="55"/>
    </row>
    <row r="17" spans="1:8" ht="27" customHeight="1" x14ac:dyDescent="0.25">
      <c r="A17" s="49" t="s">
        <v>17</v>
      </c>
      <c r="B17" s="49"/>
      <c r="C17" s="49"/>
      <c r="D17" s="49"/>
      <c r="E17" s="49"/>
    </row>
    <row r="18" spans="1:8" ht="60" customHeight="1" x14ac:dyDescent="0.25">
      <c r="A18" s="49" t="s">
        <v>28</v>
      </c>
      <c r="B18" s="49"/>
      <c r="C18" s="49"/>
      <c r="D18" s="49"/>
      <c r="E18" s="49"/>
    </row>
    <row r="19" spans="1:8" ht="39" customHeight="1" x14ac:dyDescent="0.25">
      <c r="A19" s="47" t="s">
        <v>29</v>
      </c>
      <c r="B19" s="47"/>
      <c r="C19" s="47"/>
      <c r="D19" s="47"/>
      <c r="E19" s="47"/>
    </row>
    <row r="20" spans="1:8" x14ac:dyDescent="0.25">
      <c r="A20" s="47"/>
      <c r="B20" s="47"/>
      <c r="C20" s="47"/>
      <c r="D20" s="47"/>
      <c r="E20" s="47"/>
      <c r="F20" s="2">
        <v>278.8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8" t="s">
        <v>41</v>
      </c>
      <c r="C22" s="3" t="s">
        <v>4</v>
      </c>
      <c r="D22" s="3">
        <v>6.97</v>
      </c>
      <c r="E22" s="7">
        <f>D22*F20*G20</f>
        <v>5829.7080000000005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4.21</v>
      </c>
      <c r="E23" s="7">
        <f>D23*F20*3</f>
        <v>3521.2440000000001</v>
      </c>
    </row>
    <row r="24" spans="1:8" x14ac:dyDescent="0.25">
      <c r="A24" s="6" t="s">
        <v>32</v>
      </c>
      <c r="B24" s="8" t="s">
        <v>56</v>
      </c>
      <c r="C24" s="3" t="s">
        <v>33</v>
      </c>
      <c r="D24" s="3"/>
      <c r="E24" s="7">
        <v>0</v>
      </c>
    </row>
    <row r="25" spans="1:8" x14ac:dyDescent="0.25">
      <c r="A25" s="42" t="s">
        <v>55</v>
      </c>
      <c r="B25" s="25" t="s">
        <v>57</v>
      </c>
      <c r="C25" s="3" t="s">
        <v>33</v>
      </c>
      <c r="D25" s="3"/>
      <c r="E25" s="7">
        <v>26732.66</v>
      </c>
    </row>
    <row r="26" spans="1:8" x14ac:dyDescent="0.25">
      <c r="A26" s="23"/>
      <c r="B26" s="24"/>
      <c r="C26" s="3"/>
      <c r="D26" s="3"/>
      <c r="E26" s="7"/>
    </row>
    <row r="27" spans="1:8" s="13" customFormat="1" ht="14.25" x14ac:dyDescent="0.2">
      <c r="A27" s="9" t="s">
        <v>24</v>
      </c>
      <c r="B27" s="10"/>
      <c r="C27" s="11"/>
      <c r="D27" s="11"/>
      <c r="E27" s="12">
        <f>SUM(E22:E26)</f>
        <v>36083.612000000001</v>
      </c>
    </row>
    <row r="29" spans="1:8" ht="41.25" customHeight="1" x14ac:dyDescent="0.25">
      <c r="A29" s="48" t="s">
        <v>58</v>
      </c>
      <c r="B29" s="48"/>
      <c r="C29" s="48"/>
      <c r="D29" s="48"/>
      <c r="E29" s="48"/>
    </row>
    <row r="30" spans="1:8" ht="33.75" customHeight="1" x14ac:dyDescent="0.25">
      <c r="A30" s="49" t="s">
        <v>21</v>
      </c>
      <c r="B30" s="49"/>
      <c r="C30" s="49"/>
      <c r="D30" s="49"/>
      <c r="E30" s="49"/>
    </row>
    <row r="31" spans="1:8" ht="18" customHeight="1" x14ac:dyDescent="0.25">
      <c r="A31" s="49" t="s">
        <v>20</v>
      </c>
      <c r="B31" s="49"/>
      <c r="C31" s="49"/>
      <c r="D31" s="49"/>
      <c r="E31" s="49"/>
      <c r="F31" s="13"/>
      <c r="G31" s="13"/>
      <c r="H31" s="14"/>
    </row>
    <row r="32" spans="1:8" ht="32.25" customHeight="1" x14ac:dyDescent="0.25">
      <c r="A32" s="49" t="s">
        <v>30</v>
      </c>
      <c r="B32" s="49"/>
      <c r="C32" s="49"/>
      <c r="D32" s="49"/>
      <c r="E32" s="49"/>
    </row>
    <row r="33" spans="1:5" ht="11.25" customHeight="1" x14ac:dyDescent="0.25">
      <c r="A33" s="49" t="s">
        <v>18</v>
      </c>
      <c r="B33" s="49"/>
      <c r="C33" s="49"/>
      <c r="D33" s="49"/>
      <c r="E33" s="49"/>
    </row>
    <row r="34" spans="1:5" x14ac:dyDescent="0.25">
      <c r="A34" s="50" t="s">
        <v>5</v>
      </c>
      <c r="B34" s="50"/>
      <c r="C34" s="50"/>
      <c r="D34" s="50"/>
      <c r="E34" s="50"/>
    </row>
    <row r="35" spans="1:5" x14ac:dyDescent="0.25">
      <c r="A35" s="49" t="s">
        <v>18</v>
      </c>
      <c r="B35" s="49"/>
      <c r="C35" s="49"/>
      <c r="D35" s="49"/>
      <c r="E35" s="49"/>
    </row>
    <row r="36" spans="1:5" x14ac:dyDescent="0.25">
      <c r="A36" s="51" t="s">
        <v>45</v>
      </c>
      <c r="B36" s="51"/>
      <c r="C36" s="51"/>
      <c r="D36" s="51"/>
      <c r="E36" s="51"/>
    </row>
    <row r="37" spans="1:5" x14ac:dyDescent="0.25">
      <c r="B37" s="46" t="s">
        <v>19</v>
      </c>
      <c r="C37" s="46"/>
      <c r="D37" s="46"/>
      <c r="E37" s="5" t="s">
        <v>6</v>
      </c>
    </row>
    <row r="38" spans="1:5" x14ac:dyDescent="0.25">
      <c r="A38" s="32"/>
      <c r="B38" s="32"/>
      <c r="C38" s="32"/>
      <c r="D38" s="32"/>
      <c r="E38" s="32"/>
    </row>
    <row r="39" spans="1:5" x14ac:dyDescent="0.25">
      <c r="A39" s="51" t="s">
        <v>31</v>
      </c>
      <c r="B39" s="51"/>
      <c r="C39" s="51"/>
      <c r="D39" s="51"/>
      <c r="E39" s="51"/>
    </row>
    <row r="40" spans="1:5" x14ac:dyDescent="0.25">
      <c r="B40" s="46" t="s">
        <v>19</v>
      </c>
      <c r="C40" s="46"/>
      <c r="D40" s="46"/>
      <c r="E40" s="5" t="s">
        <v>6</v>
      </c>
    </row>
    <row r="42" spans="1:5" x14ac:dyDescent="0.25">
      <c r="A42" s="18" t="s">
        <v>35</v>
      </c>
    </row>
    <row r="43" spans="1:5" x14ac:dyDescent="0.25">
      <c r="A43" s="13" t="s">
        <v>34</v>
      </c>
    </row>
    <row r="44" spans="1:5" x14ac:dyDescent="0.25">
      <c r="A44" s="2" t="s">
        <v>40</v>
      </c>
      <c r="B44" s="15">
        <f>'1кв'!B49</f>
        <v>34834.217999999993</v>
      </c>
    </row>
    <row r="45" spans="1:5" x14ac:dyDescent="0.25">
      <c r="A45" s="19" t="s">
        <v>43</v>
      </c>
      <c r="B45" s="16"/>
    </row>
    <row r="46" spans="1:5" x14ac:dyDescent="0.25">
      <c r="A46" s="2" t="s">
        <v>36</v>
      </c>
      <c r="B46" s="16">
        <f>23143.2</f>
        <v>23143.200000000001</v>
      </c>
    </row>
    <row r="47" spans="1:5" ht="30" x14ac:dyDescent="0.25">
      <c r="A47" s="31" t="s">
        <v>37</v>
      </c>
      <c r="B47" s="16">
        <f>E27</f>
        <v>36083.612000000001</v>
      </c>
    </row>
    <row r="48" spans="1:5" x14ac:dyDescent="0.25">
      <c r="A48" s="17" t="s">
        <v>39</v>
      </c>
      <c r="B48" s="20">
        <f>B44+B46-B47</f>
        <v>21893.80599999999</v>
      </c>
    </row>
    <row r="50" spans="2:2" x14ac:dyDescent="0.25">
      <c r="B50" s="2">
        <v>34685.47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E36"/>
    <mergeCell ref="B37:D37"/>
    <mergeCell ref="A39:E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9" zoomScaleSheetLayoutView="100" workbookViewId="0">
      <selection activeCell="A31" sqref="A31:E31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4.28515625" style="2" customWidth="1"/>
    <col min="9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7.5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59</v>
      </c>
      <c r="B3" s="59"/>
      <c r="C3" s="59"/>
      <c r="D3" s="59"/>
      <c r="E3" s="59"/>
    </row>
    <row r="4" spans="1:5" s="1" customFormat="1" ht="15.75" x14ac:dyDescent="0.25">
      <c r="A4" s="22" t="s">
        <v>13</v>
      </c>
      <c r="B4" s="4"/>
      <c r="C4" s="4"/>
      <c r="D4" s="30"/>
      <c r="E4" s="29" t="s">
        <v>60</v>
      </c>
    </row>
    <row r="5" spans="1:5" x14ac:dyDescent="0.25">
      <c r="A5" s="41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60" t="s">
        <v>25</v>
      </c>
      <c r="B7" s="60"/>
      <c r="C7" s="60"/>
      <c r="D7" s="60"/>
      <c r="E7" s="60"/>
    </row>
    <row r="8" spans="1:5" x14ac:dyDescent="0.25">
      <c r="A8" s="52" t="s">
        <v>1</v>
      </c>
      <c r="B8" s="52"/>
      <c r="C8" s="52"/>
      <c r="D8" s="52"/>
      <c r="E8" s="52"/>
    </row>
    <row r="9" spans="1:5" ht="13.5" customHeight="1" x14ac:dyDescent="0.25">
      <c r="A9" s="49" t="s">
        <v>26</v>
      </c>
      <c r="B9" s="49"/>
      <c r="C9" s="49"/>
      <c r="D9" s="49"/>
      <c r="E9" s="49"/>
    </row>
    <row r="10" spans="1:5" ht="30" customHeight="1" x14ac:dyDescent="0.25">
      <c r="A10" s="53" t="s">
        <v>14</v>
      </c>
      <c r="B10" s="54"/>
      <c r="C10" s="54"/>
      <c r="D10" s="54"/>
      <c r="E10" s="54"/>
    </row>
    <row r="11" spans="1:5" ht="27.6" customHeight="1" x14ac:dyDescent="0.25">
      <c r="A11" s="49" t="s">
        <v>27</v>
      </c>
      <c r="B11" s="49"/>
      <c r="C11" s="49"/>
      <c r="D11" s="49"/>
      <c r="E11" s="49"/>
    </row>
    <row r="12" spans="1:5" ht="15" customHeight="1" x14ac:dyDescent="0.25">
      <c r="A12" s="52" t="s">
        <v>15</v>
      </c>
      <c r="B12" s="55"/>
      <c r="C12" s="55"/>
      <c r="D12" s="55"/>
      <c r="E12" s="55"/>
    </row>
    <row r="13" spans="1:5" ht="13.5" customHeight="1" x14ac:dyDescent="0.25">
      <c r="A13" s="49" t="s">
        <v>22</v>
      </c>
      <c r="B13" s="49"/>
      <c r="C13" s="49"/>
      <c r="D13" s="49"/>
      <c r="E13" s="49"/>
    </row>
    <row r="14" spans="1:5" ht="18" customHeight="1" x14ac:dyDescent="0.25">
      <c r="A14" s="52" t="s">
        <v>2</v>
      </c>
      <c r="B14" s="55"/>
      <c r="C14" s="55"/>
      <c r="D14" s="55"/>
      <c r="E14" s="55"/>
    </row>
    <row r="15" spans="1:5" ht="15.75" customHeight="1" x14ac:dyDescent="0.25">
      <c r="A15" s="49" t="s">
        <v>44</v>
      </c>
      <c r="B15" s="49"/>
      <c r="C15" s="49"/>
      <c r="D15" s="49"/>
      <c r="E15" s="49"/>
    </row>
    <row r="16" spans="1:5" x14ac:dyDescent="0.25">
      <c r="A16" s="52" t="s">
        <v>16</v>
      </c>
      <c r="B16" s="55"/>
      <c r="C16" s="55"/>
      <c r="D16" s="55"/>
      <c r="E16" s="55"/>
    </row>
    <row r="17" spans="1:8" ht="27" customHeight="1" x14ac:dyDescent="0.25">
      <c r="A17" s="49" t="s">
        <v>17</v>
      </c>
      <c r="B17" s="49"/>
      <c r="C17" s="49"/>
      <c r="D17" s="49"/>
      <c r="E17" s="49"/>
    </row>
    <row r="18" spans="1:8" ht="60" customHeight="1" x14ac:dyDescent="0.25">
      <c r="A18" s="49" t="s">
        <v>28</v>
      </c>
      <c r="B18" s="49"/>
      <c r="C18" s="49"/>
      <c r="D18" s="49"/>
      <c r="E18" s="49"/>
    </row>
    <row r="19" spans="1:8" ht="39" customHeight="1" x14ac:dyDescent="0.25">
      <c r="A19" s="47" t="s">
        <v>29</v>
      </c>
      <c r="B19" s="47"/>
      <c r="C19" s="47"/>
      <c r="D19" s="47"/>
      <c r="E19" s="47"/>
    </row>
    <row r="20" spans="1:8" x14ac:dyDescent="0.25">
      <c r="A20" s="47"/>
      <c r="B20" s="47"/>
      <c r="C20" s="47"/>
      <c r="D20" s="47"/>
      <c r="E20" s="47"/>
      <c r="F20" s="2">
        <v>278.8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8" t="s">
        <v>41</v>
      </c>
      <c r="C22" s="3" t="s">
        <v>4</v>
      </c>
      <c r="D22" s="3">
        <v>7.49</v>
      </c>
      <c r="E22" s="7">
        <f>D22*F20*G20</f>
        <v>6264.6360000000004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4.5199999999999996</v>
      </c>
      <c r="E23" s="7">
        <f>D23*F20*3</f>
        <v>3780.5279999999998</v>
      </c>
    </row>
    <row r="24" spans="1:8" x14ac:dyDescent="0.25">
      <c r="A24" s="6" t="s">
        <v>32</v>
      </c>
      <c r="B24" s="8" t="s">
        <v>61</v>
      </c>
      <c r="C24" s="3" t="s">
        <v>33</v>
      </c>
      <c r="D24" s="3"/>
      <c r="E24" s="7">
        <v>0</v>
      </c>
    </row>
    <row r="25" spans="1:8" x14ac:dyDescent="0.25">
      <c r="A25" s="23"/>
      <c r="B25" s="24"/>
      <c r="C25" s="3"/>
      <c r="D25" s="3"/>
      <c r="E25" s="7"/>
    </row>
    <row r="26" spans="1:8" s="13" customFormat="1" ht="14.25" x14ac:dyDescent="0.2">
      <c r="A26" s="9" t="s">
        <v>24</v>
      </c>
      <c r="B26" s="10"/>
      <c r="C26" s="11"/>
      <c r="D26" s="11"/>
      <c r="E26" s="12">
        <f>SUM(E22:E25)</f>
        <v>10045.164000000001</v>
      </c>
    </row>
    <row r="28" spans="1:8" ht="41.25" customHeight="1" x14ac:dyDescent="0.25">
      <c r="A28" s="61" t="s">
        <v>62</v>
      </c>
      <c r="B28" s="61"/>
      <c r="C28" s="61"/>
      <c r="D28" s="61"/>
      <c r="E28" s="61"/>
    </row>
    <row r="29" spans="1:8" ht="33.75" customHeight="1" x14ac:dyDescent="0.25">
      <c r="A29" s="49" t="s">
        <v>21</v>
      </c>
      <c r="B29" s="49"/>
      <c r="C29" s="49"/>
      <c r="D29" s="49"/>
      <c r="E29" s="49"/>
    </row>
    <row r="30" spans="1:8" ht="18" customHeight="1" x14ac:dyDescent="0.25">
      <c r="A30" s="49" t="s">
        <v>20</v>
      </c>
      <c r="B30" s="49"/>
      <c r="C30" s="49"/>
      <c r="D30" s="49"/>
      <c r="E30" s="49"/>
      <c r="F30" s="13"/>
      <c r="G30" s="13"/>
      <c r="H30" s="14"/>
    </row>
    <row r="31" spans="1:8" ht="32.25" customHeight="1" x14ac:dyDescent="0.25">
      <c r="A31" s="49" t="s">
        <v>30</v>
      </c>
      <c r="B31" s="49"/>
      <c r="C31" s="49"/>
      <c r="D31" s="49"/>
      <c r="E31" s="49"/>
    </row>
    <row r="32" spans="1:8" ht="11.25" customHeight="1" x14ac:dyDescent="0.25">
      <c r="A32" s="49" t="s">
        <v>18</v>
      </c>
      <c r="B32" s="49"/>
      <c r="C32" s="49"/>
      <c r="D32" s="49"/>
      <c r="E32" s="49"/>
    </row>
    <row r="33" spans="1:5" x14ac:dyDescent="0.25">
      <c r="A33" s="50" t="s">
        <v>5</v>
      </c>
      <c r="B33" s="50"/>
      <c r="C33" s="50"/>
      <c r="D33" s="50"/>
      <c r="E33" s="50"/>
    </row>
    <row r="34" spans="1:5" x14ac:dyDescent="0.25">
      <c r="A34" s="49" t="s">
        <v>18</v>
      </c>
      <c r="B34" s="49"/>
      <c r="C34" s="49"/>
      <c r="D34" s="49"/>
      <c r="E34" s="49"/>
    </row>
    <row r="35" spans="1:5" x14ac:dyDescent="0.25">
      <c r="A35" s="51" t="s">
        <v>45</v>
      </c>
      <c r="B35" s="51"/>
      <c r="C35" s="51"/>
      <c r="D35" s="51"/>
      <c r="E35" s="51"/>
    </row>
    <row r="36" spans="1:5" x14ac:dyDescent="0.25">
      <c r="B36" s="46" t="s">
        <v>19</v>
      </c>
      <c r="C36" s="46"/>
      <c r="D36" s="46"/>
      <c r="E36" s="5" t="s">
        <v>6</v>
      </c>
    </row>
    <row r="37" spans="1:5" x14ac:dyDescent="0.25">
      <c r="A37" s="40"/>
      <c r="B37" s="40"/>
      <c r="C37" s="40"/>
      <c r="D37" s="40"/>
      <c r="E37" s="40"/>
    </row>
    <row r="38" spans="1:5" x14ac:dyDescent="0.25">
      <c r="A38" s="51" t="s">
        <v>31</v>
      </c>
      <c r="B38" s="51"/>
      <c r="C38" s="51"/>
      <c r="D38" s="51"/>
      <c r="E38" s="51"/>
    </row>
    <row r="39" spans="1:5" x14ac:dyDescent="0.25">
      <c r="B39" s="46" t="s">
        <v>19</v>
      </c>
      <c r="C39" s="46"/>
      <c r="D39" s="46"/>
      <c r="E39" s="5" t="s">
        <v>6</v>
      </c>
    </row>
    <row r="41" spans="1:5" x14ac:dyDescent="0.25">
      <c r="A41" s="18" t="s">
        <v>35</v>
      </c>
    </row>
    <row r="42" spans="1:5" x14ac:dyDescent="0.25">
      <c r="A42" s="13" t="s">
        <v>34</v>
      </c>
    </row>
    <row r="43" spans="1:5" x14ac:dyDescent="0.25">
      <c r="A43" s="2" t="s">
        <v>40</v>
      </c>
      <c r="B43" s="15">
        <f>'2кв'!B48</f>
        <v>21893.80599999999</v>
      </c>
    </row>
    <row r="44" spans="1:5" x14ac:dyDescent="0.25">
      <c r="A44" s="2" t="s">
        <v>43</v>
      </c>
      <c r="B44" s="16"/>
    </row>
    <row r="45" spans="1:5" x14ac:dyDescent="0.25">
      <c r="A45" s="2" t="s">
        <v>63</v>
      </c>
      <c r="B45" s="16">
        <f>23143.2</f>
        <v>23143.200000000001</v>
      </c>
    </row>
    <row r="46" spans="1:5" ht="30" x14ac:dyDescent="0.25">
      <c r="A46" s="39" t="s">
        <v>37</v>
      </c>
      <c r="B46" s="16">
        <f>E26</f>
        <v>10045.164000000001</v>
      </c>
    </row>
    <row r="47" spans="1:5" x14ac:dyDescent="0.25">
      <c r="A47" s="17" t="s">
        <v>39</v>
      </c>
      <c r="B47" s="20">
        <f>B43+B45-B46</f>
        <v>34991.84199999999</v>
      </c>
    </row>
  </sheetData>
  <mergeCells count="29">
    <mergeCell ref="A34:E34"/>
    <mergeCell ref="A35:E35"/>
    <mergeCell ref="B36:D36"/>
    <mergeCell ref="A38:E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37" zoomScaleSheetLayoutView="100" workbookViewId="0">
      <selection activeCell="B45" sqref="B45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4.28515625" style="2" customWidth="1"/>
    <col min="9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7.5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59" t="s">
        <v>59</v>
      </c>
      <c r="B3" s="59"/>
      <c r="C3" s="59"/>
      <c r="D3" s="59"/>
      <c r="E3" s="59"/>
    </row>
    <row r="4" spans="1:5" s="1" customFormat="1" ht="15.75" x14ac:dyDescent="0.25">
      <c r="A4" s="22" t="s">
        <v>13</v>
      </c>
      <c r="B4" s="4"/>
      <c r="C4" s="4"/>
      <c r="D4" s="30"/>
      <c r="E4" s="29" t="s">
        <v>60</v>
      </c>
    </row>
    <row r="5" spans="1:5" x14ac:dyDescent="0.25">
      <c r="A5" s="45"/>
      <c r="B5" s="4"/>
      <c r="C5" s="4"/>
      <c r="D5" s="4"/>
      <c r="E5" s="4"/>
    </row>
    <row r="6" spans="1:5" x14ac:dyDescent="0.25">
      <c r="A6" s="49" t="s">
        <v>0</v>
      </c>
      <c r="B6" s="49"/>
      <c r="C6" s="49"/>
      <c r="D6" s="49"/>
      <c r="E6" s="49"/>
    </row>
    <row r="7" spans="1:5" x14ac:dyDescent="0.25">
      <c r="A7" s="60" t="s">
        <v>25</v>
      </c>
      <c r="B7" s="60"/>
      <c r="C7" s="60"/>
      <c r="D7" s="60"/>
      <c r="E7" s="60"/>
    </row>
    <row r="8" spans="1:5" x14ac:dyDescent="0.25">
      <c r="A8" s="52" t="s">
        <v>1</v>
      </c>
      <c r="B8" s="52"/>
      <c r="C8" s="52"/>
      <c r="D8" s="52"/>
      <c r="E8" s="52"/>
    </row>
    <row r="9" spans="1:5" ht="13.5" customHeight="1" x14ac:dyDescent="0.25">
      <c r="A9" s="49" t="s">
        <v>26</v>
      </c>
      <c r="B9" s="49"/>
      <c r="C9" s="49"/>
      <c r="D9" s="49"/>
      <c r="E9" s="49"/>
    </row>
    <row r="10" spans="1:5" ht="30" customHeight="1" x14ac:dyDescent="0.25">
      <c r="A10" s="53" t="s">
        <v>14</v>
      </c>
      <c r="B10" s="54"/>
      <c r="C10" s="54"/>
      <c r="D10" s="54"/>
      <c r="E10" s="54"/>
    </row>
    <row r="11" spans="1:5" ht="27.6" customHeight="1" x14ac:dyDescent="0.25">
      <c r="A11" s="49" t="s">
        <v>27</v>
      </c>
      <c r="B11" s="49"/>
      <c r="C11" s="49"/>
      <c r="D11" s="49"/>
      <c r="E11" s="49"/>
    </row>
    <row r="12" spans="1:5" ht="15" customHeight="1" x14ac:dyDescent="0.25">
      <c r="A12" s="52" t="s">
        <v>15</v>
      </c>
      <c r="B12" s="55"/>
      <c r="C12" s="55"/>
      <c r="D12" s="55"/>
      <c r="E12" s="55"/>
    </row>
    <row r="13" spans="1:5" ht="13.5" customHeight="1" x14ac:dyDescent="0.25">
      <c r="A13" s="49" t="s">
        <v>22</v>
      </c>
      <c r="B13" s="49"/>
      <c r="C13" s="49"/>
      <c r="D13" s="49"/>
      <c r="E13" s="49"/>
    </row>
    <row r="14" spans="1:5" ht="18" customHeight="1" x14ac:dyDescent="0.25">
      <c r="A14" s="52" t="s">
        <v>2</v>
      </c>
      <c r="B14" s="55"/>
      <c r="C14" s="55"/>
      <c r="D14" s="55"/>
      <c r="E14" s="55"/>
    </row>
    <row r="15" spans="1:5" ht="15.75" customHeight="1" x14ac:dyDescent="0.25">
      <c r="A15" s="49" t="s">
        <v>44</v>
      </c>
      <c r="B15" s="49"/>
      <c r="C15" s="49"/>
      <c r="D15" s="49"/>
      <c r="E15" s="49"/>
    </row>
    <row r="16" spans="1:5" x14ac:dyDescent="0.25">
      <c r="A16" s="52" t="s">
        <v>16</v>
      </c>
      <c r="B16" s="55"/>
      <c r="C16" s="55"/>
      <c r="D16" s="55"/>
      <c r="E16" s="55"/>
    </row>
    <row r="17" spans="1:8" ht="27" customHeight="1" x14ac:dyDescent="0.25">
      <c r="A17" s="49" t="s">
        <v>17</v>
      </c>
      <c r="B17" s="49"/>
      <c r="C17" s="49"/>
      <c r="D17" s="49"/>
      <c r="E17" s="49"/>
    </row>
    <row r="18" spans="1:8" ht="60" customHeight="1" x14ac:dyDescent="0.25">
      <c r="A18" s="49" t="s">
        <v>28</v>
      </c>
      <c r="B18" s="49"/>
      <c r="C18" s="49"/>
      <c r="D18" s="49"/>
      <c r="E18" s="49"/>
    </row>
    <row r="19" spans="1:8" ht="39" customHeight="1" x14ac:dyDescent="0.25">
      <c r="A19" s="47" t="s">
        <v>29</v>
      </c>
      <c r="B19" s="47"/>
      <c r="C19" s="47"/>
      <c r="D19" s="47"/>
      <c r="E19" s="47"/>
    </row>
    <row r="20" spans="1:8" x14ac:dyDescent="0.25">
      <c r="A20" s="47"/>
      <c r="B20" s="47"/>
      <c r="C20" s="47"/>
      <c r="D20" s="47"/>
      <c r="E20" s="47"/>
      <c r="F20" s="2">
        <v>278.8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42</v>
      </c>
      <c r="B22" s="8" t="s">
        <v>41</v>
      </c>
      <c r="C22" s="3" t="s">
        <v>4</v>
      </c>
      <c r="D22" s="3">
        <v>7.49</v>
      </c>
      <c r="E22" s="7">
        <f>D22*F20*G20</f>
        <v>6264.6360000000004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4.5199999999999996</v>
      </c>
      <c r="E23" s="7">
        <f>D23*F20*3</f>
        <v>3780.5279999999998</v>
      </c>
    </row>
    <row r="24" spans="1:8" x14ac:dyDescent="0.25">
      <c r="A24" s="6" t="s">
        <v>32</v>
      </c>
      <c r="B24" s="8" t="s">
        <v>88</v>
      </c>
      <c r="C24" s="3" t="s">
        <v>33</v>
      </c>
      <c r="D24" s="3"/>
      <c r="E24" s="7">
        <v>23.84</v>
      </c>
    </row>
    <row r="25" spans="1:8" x14ac:dyDescent="0.25">
      <c r="A25" s="23"/>
      <c r="B25" s="24"/>
      <c r="C25" s="3"/>
      <c r="D25" s="3"/>
      <c r="E25" s="7"/>
    </row>
    <row r="26" spans="1:8" s="13" customFormat="1" ht="14.25" x14ac:dyDescent="0.2">
      <c r="A26" s="9" t="s">
        <v>24</v>
      </c>
      <c r="B26" s="10"/>
      <c r="C26" s="11"/>
      <c r="D26" s="11"/>
      <c r="E26" s="12">
        <f>SUM(E22:E25)</f>
        <v>10069.004000000001</v>
      </c>
    </row>
    <row r="28" spans="1:8" ht="41.25" customHeight="1" x14ac:dyDescent="0.25">
      <c r="A28" s="61" t="s">
        <v>89</v>
      </c>
      <c r="B28" s="61"/>
      <c r="C28" s="61"/>
      <c r="D28" s="61"/>
      <c r="E28" s="61"/>
    </row>
    <row r="29" spans="1:8" ht="33.75" customHeight="1" x14ac:dyDescent="0.25">
      <c r="A29" s="49" t="s">
        <v>21</v>
      </c>
      <c r="B29" s="49"/>
      <c r="C29" s="49"/>
      <c r="D29" s="49"/>
      <c r="E29" s="49"/>
    </row>
    <row r="30" spans="1:8" ht="18" customHeight="1" x14ac:dyDescent="0.25">
      <c r="A30" s="49" t="s">
        <v>20</v>
      </c>
      <c r="B30" s="49"/>
      <c r="C30" s="49"/>
      <c r="D30" s="49"/>
      <c r="E30" s="49"/>
      <c r="F30" s="13"/>
      <c r="G30" s="13"/>
      <c r="H30" s="14"/>
    </row>
    <row r="31" spans="1:8" ht="32.25" customHeight="1" x14ac:dyDescent="0.25">
      <c r="A31" s="49" t="s">
        <v>30</v>
      </c>
      <c r="B31" s="49"/>
      <c r="C31" s="49"/>
      <c r="D31" s="49"/>
      <c r="E31" s="49"/>
    </row>
    <row r="32" spans="1:8" ht="11.25" customHeight="1" x14ac:dyDescent="0.25">
      <c r="A32" s="49" t="s">
        <v>18</v>
      </c>
      <c r="B32" s="49"/>
      <c r="C32" s="49"/>
      <c r="D32" s="49"/>
      <c r="E32" s="49"/>
    </row>
    <row r="33" spans="1:5" x14ac:dyDescent="0.25">
      <c r="A33" s="50" t="s">
        <v>5</v>
      </c>
      <c r="B33" s="50"/>
      <c r="C33" s="50"/>
      <c r="D33" s="50"/>
      <c r="E33" s="50"/>
    </row>
    <row r="34" spans="1:5" x14ac:dyDescent="0.25">
      <c r="A34" s="49" t="s">
        <v>18</v>
      </c>
      <c r="B34" s="49"/>
      <c r="C34" s="49"/>
      <c r="D34" s="49"/>
      <c r="E34" s="49"/>
    </row>
    <row r="35" spans="1:5" x14ac:dyDescent="0.25">
      <c r="A35" s="51" t="s">
        <v>45</v>
      </c>
      <c r="B35" s="51"/>
      <c r="C35" s="51"/>
      <c r="D35" s="51"/>
      <c r="E35" s="51"/>
    </row>
    <row r="36" spans="1:5" x14ac:dyDescent="0.25">
      <c r="B36" s="46" t="s">
        <v>19</v>
      </c>
      <c r="C36" s="46"/>
      <c r="D36" s="46"/>
      <c r="E36" s="5" t="s">
        <v>6</v>
      </c>
    </row>
    <row r="37" spans="1:5" x14ac:dyDescent="0.25">
      <c r="A37" s="44"/>
      <c r="B37" s="44"/>
      <c r="C37" s="44"/>
      <c r="D37" s="44"/>
      <c r="E37" s="44"/>
    </row>
    <row r="38" spans="1:5" x14ac:dyDescent="0.25">
      <c r="A38" s="51" t="s">
        <v>31</v>
      </c>
      <c r="B38" s="51"/>
      <c r="C38" s="51"/>
      <c r="D38" s="51"/>
      <c r="E38" s="51"/>
    </row>
    <row r="39" spans="1:5" x14ac:dyDescent="0.25">
      <c r="B39" s="46" t="s">
        <v>19</v>
      </c>
      <c r="C39" s="46"/>
      <c r="D39" s="46"/>
      <c r="E39" s="5" t="s">
        <v>6</v>
      </c>
    </row>
    <row r="41" spans="1:5" x14ac:dyDescent="0.25">
      <c r="A41" s="18" t="s">
        <v>35</v>
      </c>
    </row>
    <row r="42" spans="1:5" x14ac:dyDescent="0.25">
      <c r="A42" s="13" t="s">
        <v>34</v>
      </c>
    </row>
    <row r="43" spans="1:5" x14ac:dyDescent="0.25">
      <c r="A43" s="2" t="s">
        <v>40</v>
      </c>
      <c r="B43" s="15">
        <f>'3кв'!B47</f>
        <v>34991.84199999999</v>
      </c>
    </row>
    <row r="44" spans="1:5" x14ac:dyDescent="0.25">
      <c r="A44" s="2" t="s">
        <v>43</v>
      </c>
      <c r="B44" s="16"/>
    </row>
    <row r="45" spans="1:5" x14ac:dyDescent="0.25">
      <c r="A45" s="2" t="s">
        <v>63</v>
      </c>
      <c r="B45" s="16">
        <f>23143.2</f>
        <v>23143.200000000001</v>
      </c>
    </row>
    <row r="46" spans="1:5" ht="30" x14ac:dyDescent="0.25">
      <c r="A46" s="43" t="s">
        <v>37</v>
      </c>
      <c r="B46" s="16">
        <f>E26</f>
        <v>10069.004000000001</v>
      </c>
    </row>
    <row r="47" spans="1:5" x14ac:dyDescent="0.25">
      <c r="A47" s="17" t="s">
        <v>39</v>
      </c>
      <c r="B47" s="20">
        <f>B43+B45-B46</f>
        <v>48066.037999999986</v>
      </c>
    </row>
  </sheetData>
  <mergeCells count="29">
    <mergeCell ref="A34:E34"/>
    <mergeCell ref="A35:E35"/>
    <mergeCell ref="B36:D36"/>
    <mergeCell ref="A38:E38"/>
    <mergeCell ref="B39:D39"/>
    <mergeCell ref="A28:E28"/>
    <mergeCell ref="A29:E29"/>
    <mergeCell ref="A30:E30"/>
    <mergeCell ref="A31:E31"/>
    <mergeCell ref="A32:E32"/>
    <mergeCell ref="A33:E3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7" zoomScaleSheetLayoutView="100" workbookViewId="0">
      <selection activeCell="A20" sqref="A20:XFD20"/>
    </sheetView>
  </sheetViews>
  <sheetFormatPr defaultRowHeight="15.75" x14ac:dyDescent="0.25"/>
  <cols>
    <col min="1" max="1" width="10.5703125" style="64" customWidth="1"/>
    <col min="2" max="2" width="62.5703125" style="64" customWidth="1"/>
    <col min="3" max="3" width="15.28515625" style="64" customWidth="1"/>
    <col min="4" max="4" width="11.85546875" style="64" customWidth="1"/>
    <col min="5" max="5" width="14.7109375" style="64" customWidth="1"/>
    <col min="6" max="6" width="12.42578125" style="64" customWidth="1"/>
    <col min="7" max="7" width="12" style="64" customWidth="1"/>
    <col min="8" max="8" width="13.5703125" style="64" customWidth="1"/>
    <col min="9" max="16384" width="9.140625" style="64"/>
  </cols>
  <sheetData>
    <row r="1" spans="1:5" x14ac:dyDescent="0.25">
      <c r="A1" s="62" t="s">
        <v>64</v>
      </c>
      <c r="B1" s="62"/>
      <c r="C1" s="62"/>
      <c r="D1" s="63"/>
    </row>
    <row r="2" spans="1:5" x14ac:dyDescent="0.25">
      <c r="A2" s="65" t="s">
        <v>65</v>
      </c>
      <c r="B2" s="65"/>
      <c r="C2" s="65"/>
      <c r="D2" s="66"/>
    </row>
    <row r="3" spans="1:5" x14ac:dyDescent="0.25">
      <c r="A3" s="65" t="s">
        <v>66</v>
      </c>
      <c r="B3" s="65"/>
      <c r="C3" s="65"/>
      <c r="D3" s="66"/>
    </row>
    <row r="4" spans="1:5" x14ac:dyDescent="0.25">
      <c r="A4" s="62" t="s">
        <v>87</v>
      </c>
      <c r="B4" s="62"/>
      <c r="C4" s="62"/>
      <c r="D4" s="63"/>
    </row>
    <row r="5" spans="1:5" x14ac:dyDescent="0.25">
      <c r="A5" s="67"/>
      <c r="B5" s="67"/>
      <c r="C5" s="67"/>
      <c r="D5" s="1"/>
    </row>
    <row r="6" spans="1:5" x14ac:dyDescent="0.25">
      <c r="A6" s="66"/>
      <c r="B6" s="68" t="s">
        <v>67</v>
      </c>
      <c r="C6" s="69">
        <f>'1кв'!B45</f>
        <v>34685.47</v>
      </c>
      <c r="D6" s="70"/>
    </row>
    <row r="7" spans="1:5" x14ac:dyDescent="0.25">
      <c r="A7" s="71" t="s">
        <v>68</v>
      </c>
      <c r="B7" s="68" t="s">
        <v>90</v>
      </c>
      <c r="C7" s="69"/>
      <c r="D7" s="70"/>
    </row>
    <row r="8" spans="1:5" x14ac:dyDescent="0.25">
      <c r="B8" s="72" t="s">
        <v>69</v>
      </c>
      <c r="C8" s="73">
        <f>'1кв'!B47+'2кв'!B46+'3кв'!B45+'4кв'!B45</f>
        <v>92572.800000000003</v>
      </c>
      <c r="D8" s="74"/>
    </row>
    <row r="9" spans="1:5" x14ac:dyDescent="0.25">
      <c r="A9" s="75"/>
      <c r="B9" s="72" t="s">
        <v>70</v>
      </c>
      <c r="C9" s="76">
        <f>SUM(C8:C8)</f>
        <v>92572.800000000003</v>
      </c>
      <c r="D9" s="70"/>
    </row>
    <row r="10" spans="1:5" x14ac:dyDescent="0.25">
      <c r="A10" s="1"/>
      <c r="B10" s="77"/>
      <c r="C10" s="77"/>
      <c r="D10" s="78"/>
    </row>
    <row r="11" spans="1:5" x14ac:dyDescent="0.25">
      <c r="A11" s="79" t="s">
        <v>71</v>
      </c>
      <c r="B11" s="80" t="s">
        <v>72</v>
      </c>
      <c r="C11" s="73">
        <f>'1кв'!E22+'2кв'!E22+'3кв'!E22+'4кв'!E22</f>
        <v>24188.688000000002</v>
      </c>
      <c r="D11" s="78"/>
    </row>
    <row r="12" spans="1:5" x14ac:dyDescent="0.25">
      <c r="A12" s="79"/>
      <c r="B12" s="81" t="s">
        <v>38</v>
      </c>
      <c r="C12" s="73">
        <f>'1кв'!E23+'2кв'!E23+'3кв'!E23+'4кв'!E23</f>
        <v>14603.544</v>
      </c>
      <c r="D12" s="78"/>
    </row>
    <row r="13" spans="1:5" x14ac:dyDescent="0.25">
      <c r="A13" s="1"/>
      <c r="B13" s="81" t="s">
        <v>32</v>
      </c>
      <c r="C13" s="73">
        <f>'1кв'!E24+'2кв'!E24+'3кв'!E24+'4кв'!E24</f>
        <v>23.84</v>
      </c>
      <c r="D13" s="78"/>
      <c r="E13" s="82"/>
    </row>
    <row r="14" spans="1:5" x14ac:dyDescent="0.25">
      <c r="A14" s="79"/>
      <c r="B14" s="83" t="s">
        <v>91</v>
      </c>
      <c r="C14" s="73">
        <v>0</v>
      </c>
      <c r="D14" s="78"/>
    </row>
    <row r="15" spans="1:5" x14ac:dyDescent="0.25">
      <c r="A15" s="79"/>
      <c r="B15" s="84" t="s">
        <v>73</v>
      </c>
      <c r="C15" s="73">
        <f>SUM(C16:C20)</f>
        <v>40376.160000000003</v>
      </c>
      <c r="D15" s="78"/>
    </row>
    <row r="16" spans="1:5" x14ac:dyDescent="0.25">
      <c r="A16" s="79"/>
      <c r="B16" s="84" t="s">
        <v>74</v>
      </c>
      <c r="C16" s="73">
        <v>0</v>
      </c>
      <c r="D16" s="78"/>
    </row>
    <row r="17" spans="1:5" ht="31.5" x14ac:dyDescent="0.25">
      <c r="A17" s="79"/>
      <c r="B17" s="84" t="s">
        <v>75</v>
      </c>
      <c r="C17" s="73">
        <f>'1кв'!E25</f>
        <v>143.5</v>
      </c>
      <c r="D17" s="78"/>
    </row>
    <row r="18" spans="1:5" x14ac:dyDescent="0.25">
      <c r="A18" s="79"/>
      <c r="B18" s="84" t="s">
        <v>92</v>
      </c>
      <c r="C18" s="73">
        <f>'1кв'!E26</f>
        <v>13500</v>
      </c>
      <c r="D18" s="78"/>
    </row>
    <row r="19" spans="1:5" x14ac:dyDescent="0.25">
      <c r="A19" s="79"/>
      <c r="B19" s="84" t="s">
        <v>93</v>
      </c>
      <c r="C19" s="73">
        <f>'2кв'!E25</f>
        <v>26732.66</v>
      </c>
      <c r="D19" s="78"/>
    </row>
    <row r="20" spans="1:5" x14ac:dyDescent="0.25">
      <c r="A20" s="79"/>
      <c r="B20" s="84"/>
      <c r="C20" s="73"/>
      <c r="D20" s="78"/>
    </row>
    <row r="21" spans="1:5" x14ac:dyDescent="0.25">
      <c r="A21" s="1"/>
      <c r="B21" s="85" t="s">
        <v>76</v>
      </c>
      <c r="C21" s="76">
        <f>SUM(C11:C15)</f>
        <v>79192.232000000004</v>
      </c>
      <c r="D21" s="78"/>
      <c r="E21" s="82"/>
    </row>
    <row r="22" spans="1:5" x14ac:dyDescent="0.25">
      <c r="A22" s="1"/>
      <c r="B22" s="85" t="s">
        <v>77</v>
      </c>
      <c r="C22" s="76">
        <f>C6+C9-C21</f>
        <v>48066.038</v>
      </c>
      <c r="D22" s="78"/>
    </row>
    <row r="23" spans="1:5" x14ac:dyDescent="0.25">
      <c r="A23" s="1"/>
      <c r="B23" s="71"/>
      <c r="C23" s="71"/>
      <c r="D23" s="78"/>
    </row>
    <row r="24" spans="1:5" x14ac:dyDescent="0.25">
      <c r="A24" s="1"/>
      <c r="B24" s="86" t="s">
        <v>78</v>
      </c>
      <c r="C24" s="86"/>
      <c r="D24" s="78"/>
    </row>
    <row r="25" spans="1:5" x14ac:dyDescent="0.25">
      <c r="A25" s="1"/>
      <c r="B25" s="86" t="s">
        <v>79</v>
      </c>
      <c r="C25" s="87">
        <v>7714.4</v>
      </c>
      <c r="D25" s="78"/>
    </row>
    <row r="26" spans="1:5" x14ac:dyDescent="0.25">
      <c r="A26" s="1"/>
      <c r="B26" s="88" t="s">
        <v>80</v>
      </c>
      <c r="C26" s="89">
        <v>7714.4</v>
      </c>
      <c r="D26" s="78"/>
    </row>
    <row r="27" spans="1:5" x14ac:dyDescent="0.25">
      <c r="A27" s="1"/>
      <c r="B27" s="86" t="s">
        <v>81</v>
      </c>
      <c r="C27" s="90">
        <f>C26-C25</f>
        <v>0</v>
      </c>
      <c r="D27" s="78"/>
    </row>
    <row r="28" spans="1:5" x14ac:dyDescent="0.25">
      <c r="A28" s="1"/>
      <c r="B28" s="71"/>
      <c r="C28" s="71"/>
      <c r="D28" s="78"/>
    </row>
    <row r="29" spans="1:5" x14ac:dyDescent="0.25">
      <c r="A29" s="1"/>
      <c r="B29" s="71"/>
      <c r="C29" s="71"/>
      <c r="D29" s="78"/>
    </row>
    <row r="30" spans="1:5" x14ac:dyDescent="0.25">
      <c r="A30" s="1"/>
      <c r="B30" s="71"/>
      <c r="C30" s="71"/>
      <c r="D30" s="78"/>
    </row>
    <row r="31" spans="1:5" x14ac:dyDescent="0.25">
      <c r="A31" s="1"/>
      <c r="B31" s="71"/>
      <c r="C31" s="71"/>
      <c r="D31" s="78"/>
    </row>
    <row r="32" spans="1:5" x14ac:dyDescent="0.25">
      <c r="A32" s="1" t="s">
        <v>82</v>
      </c>
      <c r="B32" s="71" t="s">
        <v>83</v>
      </c>
      <c r="C32" s="71"/>
      <c r="D32" s="78"/>
    </row>
    <row r="33" spans="1:4" x14ac:dyDescent="0.25">
      <c r="A33" s="1"/>
      <c r="B33" s="71" t="s">
        <v>84</v>
      </c>
      <c r="C33" s="71"/>
      <c r="D33" s="78"/>
    </row>
    <row r="34" spans="1:4" x14ac:dyDescent="0.25">
      <c r="A34" s="1"/>
      <c r="B34" s="71" t="s">
        <v>85</v>
      </c>
      <c r="C34" s="71"/>
      <c r="D34" s="78"/>
    </row>
    <row r="35" spans="1:4" x14ac:dyDescent="0.25">
      <c r="A35" s="1"/>
      <c r="B35" s="71"/>
      <c r="C35" s="71"/>
      <c r="D35" s="78"/>
    </row>
    <row r="36" spans="1:4" x14ac:dyDescent="0.25">
      <c r="A36" s="1"/>
      <c r="B36" s="71"/>
      <c r="C36" s="71"/>
      <c r="D36" s="78"/>
    </row>
    <row r="37" spans="1:4" x14ac:dyDescent="0.25">
      <c r="A37" s="1"/>
      <c r="B37" s="71" t="s">
        <v>86</v>
      </c>
      <c r="C37" s="71"/>
      <c r="D37" s="78"/>
    </row>
    <row r="38" spans="1:4" x14ac:dyDescent="0.25">
      <c r="A38" s="1"/>
      <c r="B38" s="71"/>
      <c r="C38" s="71"/>
      <c r="D38" s="78"/>
    </row>
    <row r="39" spans="1:4" x14ac:dyDescent="0.25">
      <c r="A39" s="1"/>
      <c r="B39" s="71"/>
      <c r="C39" s="71"/>
      <c r="D39" s="78"/>
    </row>
    <row r="40" spans="1:4" x14ac:dyDescent="0.25">
      <c r="A40" s="1"/>
      <c r="B40" s="71"/>
      <c r="C40" s="71"/>
      <c r="D40" s="78"/>
    </row>
    <row r="41" spans="1:4" x14ac:dyDescent="0.25">
      <c r="A41" s="1"/>
      <c r="B41" s="71"/>
      <c r="C41" s="71"/>
      <c r="D41" s="78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2025-02-26T12:59:27Z</dcterms:modified>
</cp:coreProperties>
</file>